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herine\Documents\"/>
    </mc:Choice>
  </mc:AlternateContent>
  <xr:revisionPtr revIDLastSave="0" documentId="13_ncr:1_{6F36A9A1-FB0C-464C-82B6-5A30D722D6A8}" xr6:coauthVersionLast="47" xr6:coauthVersionMax="47" xr10:uidLastSave="{00000000-0000-0000-0000-000000000000}"/>
  <bookViews>
    <workbookView xWindow="-120" yWindow="-120" windowWidth="20730" windowHeight="11160" xr2:uid="{B435A728-2AC8-4BD3-AAB7-F2D4611F0083}"/>
  </bookViews>
  <sheets>
    <sheet name="PCC3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3" l="1"/>
  <c r="F31" i="3" s="1"/>
  <c r="B30" i="3"/>
  <c r="F30" i="3" s="1"/>
  <c r="B29" i="3"/>
  <c r="F29" i="3" s="1"/>
  <c r="B28" i="3"/>
  <c r="F28" i="3" s="1"/>
  <c r="B27" i="3"/>
  <c r="F27" i="3" s="1"/>
  <c r="B26" i="3"/>
  <c r="F26" i="3" s="1"/>
  <c r="B25" i="3"/>
  <c r="F25" i="3" s="1"/>
  <c r="B24" i="3"/>
  <c r="F24" i="3" s="1"/>
  <c r="F32" i="3" l="1"/>
  <c r="F33" i="3" s="1"/>
  <c r="F35" i="3" s="1"/>
</calcChain>
</file>

<file path=xl/sharedStrings.xml><?xml version="1.0" encoding="utf-8"?>
<sst xmlns="http://schemas.openxmlformats.org/spreadsheetml/2006/main" count="52" uniqueCount="48">
  <si>
    <t>Cuarto 4x4 metros con baño (o menor dimensión)</t>
  </si>
  <si>
    <t>¿ QUÉ OBTENDRÁS?</t>
  </si>
  <si>
    <t>Listado de materiales.</t>
  </si>
  <si>
    <t>Costo aproximado por materiales.</t>
  </si>
  <si>
    <t>¿ CÓMO UTILIZAR LA PLANTILLA?</t>
  </si>
  <si>
    <t>Sólo introduce los datos en las casillas de color amarillo.</t>
  </si>
  <si>
    <t>El ejemplo mostrado, corresponde a la imagen a tu derecha.</t>
  </si>
  <si>
    <t>DATOS</t>
  </si>
  <si>
    <t>RESULTADOS</t>
  </si>
  <si>
    <t>Materiales</t>
  </si>
  <si>
    <t>Cantidad</t>
  </si>
  <si>
    <t>Unidad</t>
  </si>
  <si>
    <t>Precio unitario</t>
  </si>
  <si>
    <t>Descripción</t>
  </si>
  <si>
    <t xml:space="preserve">Precio </t>
  </si>
  <si>
    <t>Cemento</t>
  </si>
  <si>
    <t>sacos</t>
  </si>
  <si>
    <t>Saco de 42.5 kg</t>
  </si>
  <si>
    <t>Arena</t>
  </si>
  <si>
    <t>m3</t>
  </si>
  <si>
    <t>por m3 arena</t>
  </si>
  <si>
    <t>Grava</t>
  </si>
  <si>
    <t>por m3 grava</t>
  </si>
  <si>
    <t>Acero N°4</t>
  </si>
  <si>
    <t xml:space="preserve">barras </t>
  </si>
  <si>
    <t>barra de 30 pies</t>
  </si>
  <si>
    <t>Acero N°3</t>
  </si>
  <si>
    <t>Madera</t>
  </si>
  <si>
    <t>Otros</t>
  </si>
  <si>
    <t>Imprevistos 5%</t>
  </si>
  <si>
    <t>TOTAL</t>
  </si>
  <si>
    <t>Notas:</t>
  </si>
  <si>
    <t>* Otros: es un valor que corresponde al 5% del total por materiales menores, no contemplados en cálculos.</t>
  </si>
  <si>
    <t>Plantilla para cálculos de repello o revoque de  paredes:</t>
  </si>
  <si>
    <t>Actualizar precios y ajustar áreas</t>
  </si>
  <si>
    <t>m2</t>
  </si>
  <si>
    <t>(Coloca el área en metros cuadrados)</t>
  </si>
  <si>
    <t>Altura de promedio de repello exterior = 2.90 metros</t>
  </si>
  <si>
    <t>Altura de promedio de repello interior = 2.40 metros</t>
  </si>
  <si>
    <t>Alambre</t>
  </si>
  <si>
    <t>libras</t>
  </si>
  <si>
    <t>liso-calibre 16</t>
  </si>
  <si>
    <t>Clavos</t>
  </si>
  <si>
    <t xml:space="preserve"> 2-1/2"  a  3-1/2" </t>
  </si>
  <si>
    <t>unidad</t>
  </si>
  <si>
    <t>1" x 4" x 12'</t>
  </si>
  <si>
    <t>* El calculo se ve afectado por la altura de repello, especialmente el de paredes interiores.</t>
  </si>
  <si>
    <t>* El repello de paredes de baño se incluye en los materiales de los resultados.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</si>
</sst>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1009]#,##0.0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8" fillId="5" borderId="10" xfId="0" applyFon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164" fontId="0" fillId="2" borderId="0" xfId="0" applyNumberFormat="1" applyFill="1" applyAlignment="1">
      <alignment horizontal="center"/>
    </xf>
    <xf numFmtId="0" fontId="3" fillId="2" borderId="0" xfId="0" applyFont="1" applyFill="1"/>
    <xf numFmtId="0" fontId="0" fillId="2" borderId="0" xfId="0" applyFill="1"/>
    <xf numFmtId="0" fontId="2" fillId="2" borderId="0" xfId="0" applyFont="1" applyFill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164" fontId="7" fillId="2" borderId="0" xfId="0" applyNumberFormat="1" applyFont="1" applyFill="1" applyAlignment="1">
      <alignment horizontal="center"/>
    </xf>
    <xf numFmtId="9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64" fontId="7" fillId="6" borderId="0" xfId="0" applyNumberFormat="1" applyFont="1" applyFill="1" applyAlignment="1">
      <alignment horizontal="center"/>
    </xf>
    <xf numFmtId="0" fontId="3" fillId="2" borderId="1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5" fillId="3" borderId="6" xfId="0" applyFont="1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6" fillId="2" borderId="0" xfId="0" applyFont="1" applyFill="1" applyProtection="1">
      <protection locked="0"/>
    </xf>
    <xf numFmtId="0" fontId="2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0" fontId="2" fillId="2" borderId="4" xfId="0" applyFont="1" applyFill="1" applyBorder="1" applyProtection="1">
      <protection locked="0"/>
    </xf>
    <xf numFmtId="0" fontId="2" fillId="4" borderId="8" xfId="0" applyFont="1" applyFill="1" applyBorder="1" applyAlignment="1" applyProtection="1">
      <alignment horizontal="center"/>
      <protection locked="0"/>
    </xf>
    <xf numFmtId="0" fontId="7" fillId="2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2" fillId="2" borderId="5" xfId="0" applyFont="1" applyFill="1" applyBorder="1" applyProtection="1">
      <protection locked="0"/>
    </xf>
    <xf numFmtId="0" fontId="8" fillId="5" borderId="9" xfId="0" applyFont="1" applyFill="1" applyBorder="1" applyProtection="1">
      <protection locked="0"/>
    </xf>
    <xf numFmtId="0" fontId="8" fillId="5" borderId="11" xfId="0" applyFont="1" applyFill="1" applyBorder="1" applyAlignment="1" applyProtection="1">
      <alignment horizontal="center"/>
      <protection locked="0"/>
    </xf>
    <xf numFmtId="164" fontId="0" fillId="2" borderId="0" xfId="0" applyNumberFormat="1" applyFill="1" applyProtection="1">
      <protection locked="0"/>
    </xf>
    <xf numFmtId="165" fontId="0" fillId="2" borderId="0" xfId="0" applyNumberFormat="1" applyFill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4</xdr:row>
      <xdr:rowOff>28575</xdr:rowOff>
    </xdr:from>
    <xdr:to>
      <xdr:col>11</xdr:col>
      <xdr:colOff>571500</xdr:colOff>
      <xdr:row>16</xdr:row>
      <xdr:rowOff>85726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E247B0-20A4-4878-A08B-1AFE4B785A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526" t="31644" r="43844" b="36190"/>
        <a:stretch/>
      </xdr:blipFill>
      <xdr:spPr>
        <a:xfrm>
          <a:off x="5086350" y="933450"/>
          <a:ext cx="4505325" cy="2352676"/>
        </a:xfrm>
        <a:prstGeom prst="rect">
          <a:avLst/>
        </a:prstGeom>
      </xdr:spPr>
    </xdr:pic>
    <xdr:clientData/>
  </xdr:twoCellAnchor>
  <xdr:twoCellAnchor>
    <xdr:from>
      <xdr:col>3</xdr:col>
      <xdr:colOff>685357</xdr:colOff>
      <xdr:row>20</xdr:row>
      <xdr:rowOff>51642</xdr:rowOff>
    </xdr:from>
    <xdr:to>
      <xdr:col>4</xdr:col>
      <xdr:colOff>769667</xdr:colOff>
      <xdr:row>20</xdr:row>
      <xdr:rowOff>181063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E73800F5-A6DA-48F6-8FC2-5293554A829F}"/>
            </a:ext>
          </a:extLst>
        </xdr:cNvPr>
        <xdr:cNvSpPr/>
      </xdr:nvSpPr>
      <xdr:spPr>
        <a:xfrm rot="3344599">
          <a:off x="3467914" y="3546060"/>
          <a:ext cx="129421" cy="1122535"/>
        </a:xfrm>
        <a:prstGeom prst="downArrow">
          <a:avLst/>
        </a:prstGeom>
        <a:solidFill>
          <a:srgbClr val="FF0000">
            <a:alpha val="60000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4</xdr:col>
      <xdr:colOff>609601</xdr:colOff>
      <xdr:row>15</xdr:row>
      <xdr:rowOff>95251</xdr:rowOff>
    </xdr:from>
    <xdr:to>
      <xdr:col>7</xdr:col>
      <xdr:colOff>228600</xdr:colOff>
      <xdr:row>19</xdr:row>
      <xdr:rowOff>123826</xdr:rowOff>
    </xdr:to>
    <xdr:sp macro="" textlink="">
      <xdr:nvSpPr>
        <xdr:cNvPr id="4" name="Onda 3">
          <a:extLst>
            <a:ext uri="{FF2B5EF4-FFF2-40B4-BE49-F238E27FC236}">
              <a16:creationId xmlns:a16="http://schemas.microsoft.com/office/drawing/2014/main" id="{3813B38A-DC39-46BA-8B43-B87DC734811E}"/>
            </a:ext>
          </a:extLst>
        </xdr:cNvPr>
        <xdr:cNvSpPr/>
      </xdr:nvSpPr>
      <xdr:spPr>
        <a:xfrm>
          <a:off x="3933826" y="3095626"/>
          <a:ext cx="2266949" cy="828675"/>
        </a:xfrm>
        <a:prstGeom prst="wave">
          <a:avLst/>
        </a:prstGeom>
        <a:solidFill>
          <a:srgbClr val="FF0000">
            <a:alpha val="36000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419" sz="1000" b="1">
              <a:solidFill>
                <a:sysClr val="windowText" lastClr="000000"/>
              </a:solidFill>
            </a:rPr>
            <a:t>Actualiza la lista de precios en tu moneda,</a:t>
          </a:r>
          <a:r>
            <a:rPr lang="es-419" sz="1000" b="1" baseline="0">
              <a:solidFill>
                <a:sysClr val="windowText" lastClr="000000"/>
              </a:solidFill>
            </a:rPr>
            <a:t> acorde al mercado de tu país</a:t>
          </a:r>
          <a:r>
            <a:rPr lang="es-419" sz="1000" b="0" baseline="0">
              <a:solidFill>
                <a:schemeClr val="lt1"/>
              </a:solidFill>
            </a:rPr>
            <a:t>.</a:t>
          </a:r>
          <a:endParaRPr lang="es-419" sz="1000"/>
        </a:p>
      </xdr:txBody>
    </xdr:sp>
    <xdr:clientData/>
  </xdr:twoCellAnchor>
  <xdr:twoCellAnchor>
    <xdr:from>
      <xdr:col>0</xdr:col>
      <xdr:colOff>638175</xdr:colOff>
      <xdr:row>33</xdr:row>
      <xdr:rowOff>28574</xdr:rowOff>
    </xdr:from>
    <xdr:to>
      <xdr:col>4</xdr:col>
      <xdr:colOff>180975</xdr:colOff>
      <xdr:row>35</xdr:row>
      <xdr:rowOff>152400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10A1F6F9-3203-4B39-90E8-2E64067F605B}"/>
            </a:ext>
          </a:extLst>
        </xdr:cNvPr>
        <xdr:cNvSpPr/>
      </xdr:nvSpPr>
      <xdr:spPr>
        <a:xfrm>
          <a:off x="638175" y="6515099"/>
          <a:ext cx="2867025" cy="514351"/>
        </a:xfrm>
        <a:prstGeom prst="rightArrow">
          <a:avLst/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419" sz="1050" b="1">
              <a:solidFill>
                <a:sysClr val="windowText" lastClr="000000"/>
              </a:solidFill>
            </a:rPr>
            <a:t>Este es tu costo aproximado por materiales</a:t>
          </a:r>
        </a:p>
      </xdr:txBody>
    </xdr:sp>
    <xdr:clientData/>
  </xdr:twoCellAnchor>
  <xdr:twoCellAnchor>
    <xdr:from>
      <xdr:col>0</xdr:col>
      <xdr:colOff>371475</xdr:colOff>
      <xdr:row>5</xdr:row>
      <xdr:rowOff>57150</xdr:rowOff>
    </xdr:from>
    <xdr:to>
      <xdr:col>0</xdr:col>
      <xdr:colOff>657225</xdr:colOff>
      <xdr:row>5</xdr:row>
      <xdr:rowOff>161925</xdr:rowOff>
    </xdr:to>
    <xdr:sp macro="" textlink="">
      <xdr:nvSpPr>
        <xdr:cNvPr id="6" name="Flecha: a la derecha 5">
          <a:extLst>
            <a:ext uri="{FF2B5EF4-FFF2-40B4-BE49-F238E27FC236}">
              <a16:creationId xmlns:a16="http://schemas.microsoft.com/office/drawing/2014/main" id="{7540F245-3E5B-4098-85ED-923D528FE3B4}"/>
            </a:ext>
          </a:extLst>
        </xdr:cNvPr>
        <xdr:cNvSpPr/>
      </xdr:nvSpPr>
      <xdr:spPr>
        <a:xfrm>
          <a:off x="371475" y="1152525"/>
          <a:ext cx="285750" cy="104775"/>
        </a:xfrm>
        <a:prstGeom prst="rightArrow">
          <a:avLst/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0</xdr:col>
      <xdr:colOff>371475</xdr:colOff>
      <xdr:row>6</xdr:row>
      <xdr:rowOff>47625</xdr:rowOff>
    </xdr:from>
    <xdr:to>
      <xdr:col>0</xdr:col>
      <xdr:colOff>657225</xdr:colOff>
      <xdr:row>6</xdr:row>
      <xdr:rowOff>152400</xdr:rowOff>
    </xdr:to>
    <xdr:sp macro="" textlink="">
      <xdr:nvSpPr>
        <xdr:cNvPr id="7" name="Flecha: a la derecha 6">
          <a:extLst>
            <a:ext uri="{FF2B5EF4-FFF2-40B4-BE49-F238E27FC236}">
              <a16:creationId xmlns:a16="http://schemas.microsoft.com/office/drawing/2014/main" id="{8713F2EC-5817-4231-A6CE-ECC5CCEF9728}"/>
            </a:ext>
          </a:extLst>
        </xdr:cNvPr>
        <xdr:cNvSpPr/>
      </xdr:nvSpPr>
      <xdr:spPr>
        <a:xfrm>
          <a:off x="371475" y="1333500"/>
          <a:ext cx="285750" cy="104775"/>
        </a:xfrm>
        <a:prstGeom prst="rightArrow">
          <a:avLst/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0</xdr:col>
      <xdr:colOff>371475</xdr:colOff>
      <xdr:row>7</xdr:row>
      <xdr:rowOff>38100</xdr:rowOff>
    </xdr:from>
    <xdr:to>
      <xdr:col>0</xdr:col>
      <xdr:colOff>657225</xdr:colOff>
      <xdr:row>7</xdr:row>
      <xdr:rowOff>142875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73E7CE38-C1D3-495C-B5D9-F7F4EDC100C9}"/>
            </a:ext>
          </a:extLst>
        </xdr:cNvPr>
        <xdr:cNvSpPr/>
      </xdr:nvSpPr>
      <xdr:spPr>
        <a:xfrm>
          <a:off x="371475" y="1514475"/>
          <a:ext cx="285750" cy="104775"/>
        </a:xfrm>
        <a:prstGeom prst="rightArrow">
          <a:avLst/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0</xdr:col>
      <xdr:colOff>381000</xdr:colOff>
      <xdr:row>11</xdr:row>
      <xdr:rowOff>76200</xdr:rowOff>
    </xdr:from>
    <xdr:to>
      <xdr:col>0</xdr:col>
      <xdr:colOff>666750</xdr:colOff>
      <xdr:row>11</xdr:row>
      <xdr:rowOff>180975</xdr:rowOff>
    </xdr:to>
    <xdr:sp macro="" textlink="">
      <xdr:nvSpPr>
        <xdr:cNvPr id="9" name="Flecha: a la derecha 8">
          <a:extLst>
            <a:ext uri="{FF2B5EF4-FFF2-40B4-BE49-F238E27FC236}">
              <a16:creationId xmlns:a16="http://schemas.microsoft.com/office/drawing/2014/main" id="{85AE7662-7B8C-43D0-9252-5364A4FA0DB9}"/>
            </a:ext>
          </a:extLst>
        </xdr:cNvPr>
        <xdr:cNvSpPr/>
      </xdr:nvSpPr>
      <xdr:spPr>
        <a:xfrm>
          <a:off x="381000" y="2314575"/>
          <a:ext cx="285750" cy="104775"/>
        </a:xfrm>
        <a:prstGeom prst="rightArrow">
          <a:avLst/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0</xdr:col>
      <xdr:colOff>371475</xdr:colOff>
      <xdr:row>12</xdr:row>
      <xdr:rowOff>47625</xdr:rowOff>
    </xdr:from>
    <xdr:to>
      <xdr:col>0</xdr:col>
      <xdr:colOff>657225</xdr:colOff>
      <xdr:row>12</xdr:row>
      <xdr:rowOff>152400</xdr:rowOff>
    </xdr:to>
    <xdr:sp macro="" textlink="">
      <xdr:nvSpPr>
        <xdr:cNvPr id="10" name="Flecha: a la derecha 9">
          <a:extLst>
            <a:ext uri="{FF2B5EF4-FFF2-40B4-BE49-F238E27FC236}">
              <a16:creationId xmlns:a16="http://schemas.microsoft.com/office/drawing/2014/main" id="{F28ED49B-ADE1-4983-9D60-4D3D384316C2}"/>
            </a:ext>
          </a:extLst>
        </xdr:cNvPr>
        <xdr:cNvSpPr/>
      </xdr:nvSpPr>
      <xdr:spPr>
        <a:xfrm>
          <a:off x="371475" y="2476500"/>
          <a:ext cx="285750" cy="104775"/>
        </a:xfrm>
        <a:prstGeom prst="rightArrow">
          <a:avLst/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9</xdr:col>
      <xdr:colOff>28575</xdr:colOff>
      <xdr:row>1</xdr:row>
      <xdr:rowOff>95250</xdr:rowOff>
    </xdr:from>
    <xdr:to>
      <xdr:col>11</xdr:col>
      <xdr:colOff>238125</xdr:colOff>
      <xdr:row>3</xdr:row>
      <xdr:rowOff>95250</xdr:rowOff>
    </xdr:to>
    <xdr:sp macro="" textlink="">
      <xdr:nvSpPr>
        <xdr:cNvPr id="11" name="Globo: línea 10">
          <a:extLst>
            <a:ext uri="{FF2B5EF4-FFF2-40B4-BE49-F238E27FC236}">
              <a16:creationId xmlns:a16="http://schemas.microsoft.com/office/drawing/2014/main" id="{651C3B54-C473-483F-B1B2-7F47629731F3}"/>
            </a:ext>
          </a:extLst>
        </xdr:cNvPr>
        <xdr:cNvSpPr/>
      </xdr:nvSpPr>
      <xdr:spPr>
        <a:xfrm>
          <a:off x="7524750" y="323850"/>
          <a:ext cx="1733550" cy="485775"/>
        </a:xfrm>
        <a:prstGeom prst="borderCallout1">
          <a:avLst>
            <a:gd name="adj1" fmla="val 101206"/>
            <a:gd name="adj2" fmla="val 48111"/>
            <a:gd name="adj3" fmla="val 330147"/>
            <a:gd name="adj4" fmla="val 26502"/>
          </a:avLst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419" sz="1100" kern="1200"/>
            <a:t>La altura promedio del ejemplo,</a:t>
          </a:r>
          <a:r>
            <a:rPr lang="es-419" sz="1100" kern="1200" baseline="0"/>
            <a:t> </a:t>
          </a:r>
          <a:r>
            <a:rPr lang="es-419" sz="1100" kern="1200"/>
            <a:t>es de 2.90 metros</a:t>
          </a:r>
        </a:p>
      </xdr:txBody>
    </xdr:sp>
    <xdr:clientData/>
  </xdr:twoCellAnchor>
  <xdr:twoCellAnchor editAs="oneCell">
    <xdr:from>
      <xdr:col>6</xdr:col>
      <xdr:colOff>310118</xdr:colOff>
      <xdr:row>22</xdr:row>
      <xdr:rowOff>2226</xdr:rowOff>
    </xdr:from>
    <xdr:to>
      <xdr:col>11</xdr:col>
      <xdr:colOff>681593</xdr:colOff>
      <xdr:row>32</xdr:row>
      <xdr:rowOff>135577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EF4F3F2-E71E-4403-A2BA-459D52BFBC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30" t="35030" r="7528" b="36841"/>
        <a:stretch/>
      </xdr:blipFill>
      <xdr:spPr>
        <a:xfrm>
          <a:off x="5520293" y="4374201"/>
          <a:ext cx="4181475" cy="2057401"/>
        </a:xfrm>
        <a:prstGeom prst="rect">
          <a:avLst/>
        </a:prstGeom>
      </xdr:spPr>
    </xdr:pic>
    <xdr:clientData/>
  </xdr:twoCellAnchor>
  <xdr:twoCellAnchor>
    <xdr:from>
      <xdr:col>8</xdr:col>
      <xdr:colOff>518680</xdr:colOff>
      <xdr:row>18</xdr:row>
      <xdr:rowOff>22514</xdr:rowOff>
    </xdr:from>
    <xdr:to>
      <xdr:col>10</xdr:col>
      <xdr:colOff>728230</xdr:colOff>
      <xdr:row>20</xdr:row>
      <xdr:rowOff>135083</xdr:rowOff>
    </xdr:to>
    <xdr:sp macro="" textlink="">
      <xdr:nvSpPr>
        <xdr:cNvPr id="13" name="Globo: línea 12">
          <a:extLst>
            <a:ext uri="{FF2B5EF4-FFF2-40B4-BE49-F238E27FC236}">
              <a16:creationId xmlns:a16="http://schemas.microsoft.com/office/drawing/2014/main" id="{8E73ABF9-37B1-4DD1-9D3D-D6E6F700AB46}"/>
            </a:ext>
          </a:extLst>
        </xdr:cNvPr>
        <xdr:cNvSpPr/>
      </xdr:nvSpPr>
      <xdr:spPr>
        <a:xfrm>
          <a:off x="7252855" y="3632489"/>
          <a:ext cx="1733550" cy="493569"/>
        </a:xfrm>
        <a:prstGeom prst="borderCallout1">
          <a:avLst>
            <a:gd name="adj1" fmla="val 99452"/>
            <a:gd name="adj2" fmla="val 52107"/>
            <a:gd name="adj3" fmla="val 289796"/>
            <a:gd name="adj4" fmla="val 17511"/>
          </a:avLst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419" sz="1100" kern="1200"/>
            <a:t>La altura promedio del ejemplo,</a:t>
          </a:r>
          <a:r>
            <a:rPr lang="es-419" sz="1100" kern="1200" baseline="0"/>
            <a:t> </a:t>
          </a:r>
          <a:r>
            <a:rPr lang="es-419" sz="1100" kern="1200"/>
            <a:t>es de 2.40 metros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17584-2D7E-4735-A2E3-A481D1842A23}">
  <dimension ref="A1:AH92"/>
  <sheetViews>
    <sheetView tabSelected="1" zoomScale="110" zoomScaleNormal="110" workbookViewId="0">
      <selection activeCell="B27" sqref="B27"/>
    </sheetView>
  </sheetViews>
  <sheetFormatPr baseColWidth="10" defaultRowHeight="15" x14ac:dyDescent="0.25"/>
  <cols>
    <col min="4" max="4" width="15.5703125" bestFit="1" customWidth="1"/>
    <col min="5" max="5" width="16.85546875" bestFit="1" customWidth="1"/>
    <col min="7" max="34" width="11.42578125" style="5"/>
  </cols>
  <sheetData>
    <row r="1" spans="1:12" s="4" customFormat="1" ht="18" customHeight="1" x14ac:dyDescent="0.3">
      <c r="A1" s="13" t="s">
        <v>33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</row>
    <row r="2" spans="1:12" s="5" customFormat="1" ht="26.25" x14ac:dyDescent="0.4">
      <c r="A2" s="16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8"/>
    </row>
    <row r="3" spans="1:12" s="5" customFormat="1" ht="12" customHeight="1" x14ac:dyDescent="0.4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8"/>
    </row>
    <row r="4" spans="1:12" s="5" customFormat="1" x14ac:dyDescent="0.25">
      <c r="A4" s="19" t="s">
        <v>1</v>
      </c>
      <c r="B4" s="20"/>
      <c r="C4" s="20"/>
      <c r="D4" s="20"/>
      <c r="E4" s="20"/>
      <c r="F4" s="20"/>
      <c r="G4" s="17"/>
      <c r="H4" s="17"/>
      <c r="I4" s="17"/>
      <c r="J4" s="17"/>
      <c r="K4" s="17"/>
      <c r="L4" s="18"/>
    </row>
    <row r="5" spans="1:12" s="5" customFormat="1" x14ac:dyDescent="0.25">
      <c r="A5" s="21"/>
      <c r="B5" s="22"/>
      <c r="C5" s="17"/>
      <c r="D5" s="17"/>
      <c r="E5" s="17"/>
      <c r="F5" s="17"/>
      <c r="G5" s="17"/>
      <c r="H5" s="17"/>
      <c r="I5" s="17"/>
      <c r="J5" s="17"/>
      <c r="K5" s="17"/>
      <c r="L5" s="18"/>
    </row>
    <row r="6" spans="1:12" s="5" customFormat="1" x14ac:dyDescent="0.25">
      <c r="A6" s="21"/>
      <c r="B6" s="17" t="s">
        <v>2</v>
      </c>
      <c r="C6" s="17"/>
      <c r="E6" s="17"/>
      <c r="F6" s="17"/>
      <c r="G6" s="17"/>
      <c r="H6" s="17"/>
      <c r="I6" s="17"/>
      <c r="J6" s="17"/>
      <c r="K6" s="17"/>
      <c r="L6" s="18"/>
    </row>
    <row r="7" spans="1:12" s="5" customFormat="1" x14ac:dyDescent="0.25">
      <c r="A7" s="21"/>
      <c r="B7" s="17" t="s">
        <v>3</v>
      </c>
      <c r="C7" s="17"/>
      <c r="D7" s="17"/>
      <c r="E7" s="17"/>
      <c r="F7" s="17"/>
      <c r="G7" s="17"/>
      <c r="H7" s="17"/>
      <c r="I7" s="17"/>
      <c r="J7" s="17"/>
      <c r="K7" s="17"/>
      <c r="L7" s="18"/>
    </row>
    <row r="8" spans="1:12" s="5" customFormat="1" x14ac:dyDescent="0.25">
      <c r="A8" s="21"/>
      <c r="B8" s="17" t="s">
        <v>34</v>
      </c>
      <c r="C8" s="17"/>
      <c r="D8" s="17"/>
      <c r="E8" s="17"/>
      <c r="F8" s="17"/>
      <c r="G8" s="17"/>
      <c r="H8" s="17"/>
      <c r="I8" s="17"/>
      <c r="J8" s="17"/>
      <c r="K8" s="17"/>
      <c r="L8" s="18"/>
    </row>
    <row r="9" spans="1:12" s="5" customFormat="1" x14ac:dyDescent="0.25">
      <c r="A9" s="21"/>
      <c r="B9" s="17"/>
      <c r="C9" s="17"/>
      <c r="D9" s="17"/>
      <c r="E9" s="17"/>
      <c r="F9" s="17"/>
      <c r="G9" s="17"/>
      <c r="H9" s="17"/>
      <c r="I9" s="17"/>
      <c r="J9" s="17"/>
      <c r="K9" s="17"/>
      <c r="L9" s="18"/>
    </row>
    <row r="10" spans="1:12" s="5" customFormat="1" x14ac:dyDescent="0.25">
      <c r="A10" s="19" t="s">
        <v>4</v>
      </c>
      <c r="B10" s="20"/>
      <c r="C10" s="20"/>
      <c r="D10" s="20"/>
      <c r="E10" s="20"/>
      <c r="F10" s="20"/>
      <c r="G10" s="17"/>
      <c r="H10" s="17"/>
      <c r="I10" s="17"/>
      <c r="J10" s="17"/>
      <c r="K10" s="17"/>
      <c r="L10" s="18"/>
    </row>
    <row r="11" spans="1:12" s="5" customFormat="1" x14ac:dyDescent="0.25">
      <c r="A11" s="21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8"/>
    </row>
    <row r="12" spans="1:12" s="5" customFormat="1" x14ac:dyDescent="0.25">
      <c r="A12" s="21"/>
      <c r="B12" s="23" t="s">
        <v>5</v>
      </c>
      <c r="C12" s="24"/>
      <c r="D12" s="24"/>
      <c r="E12" s="24"/>
      <c r="F12" s="17"/>
      <c r="G12" s="17"/>
      <c r="H12" s="17"/>
      <c r="I12" s="17"/>
      <c r="J12" s="17"/>
      <c r="K12" s="17"/>
      <c r="L12" s="18"/>
    </row>
    <row r="13" spans="1:12" s="5" customFormat="1" x14ac:dyDescent="0.25">
      <c r="A13" s="21"/>
      <c r="B13" s="17" t="s">
        <v>6</v>
      </c>
      <c r="C13" s="17"/>
      <c r="D13" s="17"/>
      <c r="E13" s="17"/>
      <c r="F13" s="17"/>
      <c r="G13" s="17"/>
      <c r="H13" s="17"/>
      <c r="I13" s="17"/>
      <c r="J13" s="17"/>
      <c r="K13" s="17"/>
      <c r="L13" s="18"/>
    </row>
    <row r="14" spans="1:12" s="5" customFormat="1" x14ac:dyDescent="0.25">
      <c r="A14" s="21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8"/>
    </row>
    <row r="15" spans="1:12" s="5" customFormat="1" x14ac:dyDescent="0.25">
      <c r="A15" s="19" t="s">
        <v>7</v>
      </c>
      <c r="B15" s="20"/>
      <c r="C15" s="20"/>
      <c r="D15" s="20"/>
      <c r="E15" s="20"/>
      <c r="F15" s="20"/>
      <c r="G15" s="17"/>
      <c r="H15" s="17"/>
      <c r="I15" s="17"/>
      <c r="J15" s="17"/>
      <c r="K15" s="17"/>
      <c r="L15" s="18"/>
    </row>
    <row r="16" spans="1:12" s="5" customFormat="1" ht="15.75" thickBot="1" x14ac:dyDescent="0.3">
      <c r="A16" s="25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8"/>
    </row>
    <row r="17" spans="1:12" s="5" customFormat="1" ht="16.5" thickBot="1" x14ac:dyDescent="0.3">
      <c r="A17" s="26">
        <v>101.81</v>
      </c>
      <c r="B17" s="27" t="s">
        <v>35</v>
      </c>
      <c r="C17" s="22" t="s">
        <v>36</v>
      </c>
      <c r="D17" s="17"/>
      <c r="E17" s="17"/>
      <c r="F17" s="17"/>
      <c r="G17" s="17"/>
      <c r="H17" s="17"/>
      <c r="I17" s="17"/>
      <c r="J17" s="17"/>
      <c r="K17" s="17"/>
      <c r="L17" s="18"/>
    </row>
    <row r="18" spans="1:12" s="5" customFormat="1" ht="15.75" x14ac:dyDescent="0.25">
      <c r="A18" s="21"/>
      <c r="B18" s="27"/>
      <c r="C18" s="22"/>
      <c r="D18" s="17"/>
      <c r="E18" s="17"/>
      <c r="F18" s="17"/>
      <c r="G18" s="17"/>
      <c r="H18" s="17"/>
      <c r="I18" s="17"/>
      <c r="J18" s="17"/>
      <c r="K18" s="17"/>
      <c r="L18" s="18"/>
    </row>
    <row r="19" spans="1:12" s="5" customFormat="1" x14ac:dyDescent="0.25">
      <c r="A19" s="21"/>
      <c r="B19" s="28" t="s">
        <v>37</v>
      </c>
      <c r="C19" s="17"/>
      <c r="D19" s="17"/>
      <c r="E19" s="17"/>
      <c r="F19" s="17"/>
      <c r="G19" s="17"/>
      <c r="H19" s="17"/>
      <c r="I19" s="17"/>
      <c r="J19" s="17"/>
      <c r="K19" s="17"/>
      <c r="L19" s="18"/>
    </row>
    <row r="20" spans="1:12" s="5" customFormat="1" x14ac:dyDescent="0.25">
      <c r="A20" s="21"/>
      <c r="B20" s="28" t="s">
        <v>38</v>
      </c>
      <c r="C20" s="17"/>
      <c r="D20" s="17"/>
      <c r="E20" s="17"/>
      <c r="F20" s="17"/>
      <c r="G20" s="17"/>
      <c r="H20" s="17"/>
      <c r="I20" s="29"/>
      <c r="J20" s="17"/>
      <c r="K20" s="17"/>
      <c r="L20" s="30"/>
    </row>
    <row r="21" spans="1:12" s="5" customFormat="1" x14ac:dyDescent="0.25">
      <c r="A21" s="19" t="s">
        <v>8</v>
      </c>
      <c r="B21" s="20"/>
      <c r="C21" s="20"/>
      <c r="D21" s="20"/>
      <c r="E21" s="20"/>
      <c r="F21" s="20"/>
      <c r="G21" s="17"/>
      <c r="H21" s="17"/>
      <c r="I21" s="17"/>
      <c r="J21" s="17"/>
      <c r="K21" s="17"/>
      <c r="L21" s="18"/>
    </row>
    <row r="22" spans="1:12" s="5" customFormat="1" x14ac:dyDescent="0.25">
      <c r="A22" s="21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8"/>
    </row>
    <row r="23" spans="1:12" ht="15.75" x14ac:dyDescent="0.25">
      <c r="A23" s="31" t="s">
        <v>9</v>
      </c>
      <c r="B23" s="1" t="s">
        <v>10</v>
      </c>
      <c r="C23" s="1" t="s">
        <v>11</v>
      </c>
      <c r="D23" s="1" t="s">
        <v>12</v>
      </c>
      <c r="E23" s="1" t="s">
        <v>13</v>
      </c>
      <c r="F23" s="32" t="s">
        <v>14</v>
      </c>
      <c r="G23" s="17"/>
      <c r="H23" s="17"/>
      <c r="I23" s="17"/>
      <c r="J23" s="17"/>
      <c r="K23" s="17"/>
      <c r="L23" s="18"/>
    </row>
    <row r="24" spans="1:12" x14ac:dyDescent="0.25">
      <c r="A24" s="6" t="s">
        <v>15</v>
      </c>
      <c r="B24" s="8">
        <f>0.216089*A17</f>
        <v>22.000021090000001</v>
      </c>
      <c r="C24" s="7" t="s">
        <v>16</v>
      </c>
      <c r="D24" s="2">
        <v>9.5764999999999993</v>
      </c>
      <c r="E24" s="7" t="s">
        <v>17</v>
      </c>
      <c r="F24" s="3">
        <f>+D24*B24</f>
        <v>210.68320196838499</v>
      </c>
      <c r="G24" s="17"/>
      <c r="H24" s="33"/>
      <c r="I24" s="17"/>
      <c r="J24" s="17"/>
      <c r="K24" s="17"/>
      <c r="L24" s="18"/>
    </row>
    <row r="25" spans="1:12" x14ac:dyDescent="0.25">
      <c r="A25" s="6" t="s">
        <v>18</v>
      </c>
      <c r="B25" s="34">
        <f>0.0255378*A17</f>
        <v>2.600003418</v>
      </c>
      <c r="C25" s="7" t="s">
        <v>19</v>
      </c>
      <c r="D25" s="2">
        <v>18</v>
      </c>
      <c r="E25" s="7" t="s">
        <v>20</v>
      </c>
      <c r="F25" s="3">
        <f>+D25*B25</f>
        <v>46.800061524</v>
      </c>
      <c r="G25" s="17"/>
      <c r="H25" s="33"/>
      <c r="I25" s="17"/>
      <c r="J25" s="17"/>
      <c r="K25" s="17"/>
      <c r="L25" s="18"/>
    </row>
    <row r="26" spans="1:12" x14ac:dyDescent="0.25">
      <c r="A26" s="6" t="s">
        <v>21</v>
      </c>
      <c r="B26" s="34">
        <f>0.00098222*A17</f>
        <v>9.9999818200000007E-2</v>
      </c>
      <c r="C26" s="7" t="s">
        <v>19</v>
      </c>
      <c r="D26" s="2">
        <v>18</v>
      </c>
      <c r="E26" s="3" t="s">
        <v>22</v>
      </c>
      <c r="F26" s="3">
        <f>+D26*B26</f>
        <v>1.7999967276000002</v>
      </c>
      <c r="G26" s="17"/>
      <c r="H26" s="33"/>
      <c r="I26" s="17"/>
      <c r="J26" s="17"/>
      <c r="K26" s="17"/>
      <c r="L26" s="18"/>
    </row>
    <row r="27" spans="1:12" x14ac:dyDescent="0.25">
      <c r="A27" s="6" t="s">
        <v>26</v>
      </c>
      <c r="B27" s="34">
        <f>0.00392889*A17</f>
        <v>0.4000002909</v>
      </c>
      <c r="C27" s="7" t="s">
        <v>24</v>
      </c>
      <c r="D27" s="2">
        <v>9.0125000000000011</v>
      </c>
      <c r="E27" s="3" t="s">
        <v>25</v>
      </c>
      <c r="F27" s="3">
        <f>+D27*B27</f>
        <v>3.6050026217362503</v>
      </c>
      <c r="G27" s="17"/>
      <c r="H27" s="33"/>
      <c r="I27" s="17"/>
      <c r="J27" s="17"/>
      <c r="K27" s="17"/>
      <c r="L27" s="18"/>
    </row>
    <row r="28" spans="1:12" x14ac:dyDescent="0.25">
      <c r="A28" s="6" t="s">
        <v>23</v>
      </c>
      <c r="B28" s="34">
        <f>0.00491111*A17</f>
        <v>0.50000010910000003</v>
      </c>
      <c r="C28" s="7" t="s">
        <v>24</v>
      </c>
      <c r="D28" s="2">
        <v>5.2644000000000002</v>
      </c>
      <c r="E28" s="3" t="s">
        <v>25</v>
      </c>
      <c r="F28" s="3">
        <f>+D28*B28</f>
        <v>2.6322005743460402</v>
      </c>
      <c r="G28" s="17"/>
      <c r="H28" s="33"/>
      <c r="I28" s="17"/>
      <c r="J28" s="17"/>
      <c r="K28" s="17"/>
      <c r="L28" s="18"/>
    </row>
    <row r="29" spans="1:12" x14ac:dyDescent="0.25">
      <c r="A29" s="6" t="s">
        <v>39</v>
      </c>
      <c r="B29" s="34">
        <f>0.00491111*A17</f>
        <v>0.50000010910000003</v>
      </c>
      <c r="C29" s="7" t="s">
        <v>40</v>
      </c>
      <c r="D29" s="2">
        <v>1.3375000000000001</v>
      </c>
      <c r="E29" s="3" t="s">
        <v>41</v>
      </c>
      <c r="F29" s="3">
        <f>+D29*B29</f>
        <v>0.66875014592125015</v>
      </c>
      <c r="G29" s="17"/>
      <c r="H29" s="33"/>
      <c r="I29" s="17"/>
      <c r="J29" s="17"/>
      <c r="K29" s="17"/>
      <c r="L29" s="18"/>
    </row>
    <row r="30" spans="1:12" x14ac:dyDescent="0.25">
      <c r="A30" s="6" t="s">
        <v>42</v>
      </c>
      <c r="B30" s="34">
        <f>0.00491111*A17</f>
        <v>0.50000010910000003</v>
      </c>
      <c r="C30" s="7" t="s">
        <v>40</v>
      </c>
      <c r="D30" s="2">
        <v>1.8725000000000001</v>
      </c>
      <c r="E30" s="3" t="s">
        <v>43</v>
      </c>
      <c r="F30" s="3">
        <f>+D30*B30</f>
        <v>0.93625020428975014</v>
      </c>
      <c r="G30" s="17"/>
      <c r="H30" s="33"/>
      <c r="I30" s="17"/>
      <c r="J30" s="17"/>
      <c r="K30" s="17"/>
      <c r="L30" s="18"/>
    </row>
    <row r="31" spans="1:12" x14ac:dyDescent="0.25">
      <c r="A31" s="6" t="s">
        <v>27</v>
      </c>
      <c r="B31" s="34">
        <f>0.04911109*A17</f>
        <v>5.0000000729000007</v>
      </c>
      <c r="C31" s="7" t="s">
        <v>44</v>
      </c>
      <c r="D31" s="2">
        <v>6.7410000000000005</v>
      </c>
      <c r="E31" s="7" t="s">
        <v>45</v>
      </c>
      <c r="F31" s="3">
        <f>+D31*B31</f>
        <v>33.705000491418907</v>
      </c>
      <c r="G31" s="17"/>
      <c r="H31" s="33"/>
      <c r="I31" s="17"/>
      <c r="J31" s="17"/>
      <c r="K31" s="17"/>
      <c r="L31" s="18"/>
    </row>
    <row r="32" spans="1:12" ht="15.75" x14ac:dyDescent="0.25">
      <c r="A32" s="21"/>
      <c r="B32" s="35"/>
      <c r="C32" s="35"/>
      <c r="D32" s="2"/>
      <c r="E32" s="3"/>
      <c r="F32" s="9">
        <f>+SUM(F24:F31)</f>
        <v>300.8304642576972</v>
      </c>
      <c r="G32" s="17"/>
      <c r="H32" s="17"/>
      <c r="I32" s="17"/>
      <c r="J32" s="17"/>
      <c r="K32" s="17"/>
      <c r="L32" s="18"/>
    </row>
    <row r="33" spans="1:12" x14ac:dyDescent="0.25">
      <c r="A33" s="25" t="s">
        <v>28</v>
      </c>
      <c r="B33" s="35"/>
      <c r="C33" s="35"/>
      <c r="D33" s="35"/>
      <c r="E33" s="10" t="s">
        <v>29</v>
      </c>
      <c r="F33" s="3">
        <f>+F32*0.05</f>
        <v>15.041523212884861</v>
      </c>
      <c r="G33" s="17"/>
      <c r="H33" s="17"/>
      <c r="I33" s="17"/>
      <c r="J33" s="17"/>
      <c r="K33" s="17"/>
      <c r="L33" s="18"/>
    </row>
    <row r="34" spans="1:12" x14ac:dyDescent="0.25">
      <c r="A34" s="25"/>
      <c r="B34" s="35"/>
      <c r="C34" s="35"/>
      <c r="D34" s="35"/>
      <c r="E34" s="10"/>
      <c r="F34" s="3"/>
      <c r="G34" s="17"/>
      <c r="H34" s="17"/>
      <c r="I34" s="17"/>
      <c r="J34" s="17"/>
      <c r="K34" s="17"/>
      <c r="L34" s="18"/>
    </row>
    <row r="35" spans="1:12" ht="15.75" x14ac:dyDescent="0.25">
      <c r="A35" s="21"/>
      <c r="B35" s="35"/>
      <c r="C35" s="35"/>
      <c r="D35" s="35"/>
      <c r="E35" s="11" t="s">
        <v>30</v>
      </c>
      <c r="F35" s="12">
        <f>+F33+F32</f>
        <v>315.87198747058204</v>
      </c>
      <c r="G35" s="17"/>
      <c r="H35" s="17"/>
      <c r="I35" s="17"/>
      <c r="J35" s="17"/>
      <c r="K35" s="17"/>
      <c r="L35" s="18"/>
    </row>
    <row r="36" spans="1:12" s="5" customFormat="1" x14ac:dyDescent="0.25">
      <c r="A36" s="21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8"/>
    </row>
    <row r="37" spans="1:12" s="5" customFormat="1" x14ac:dyDescent="0.25">
      <c r="A37" s="21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8"/>
    </row>
    <row r="38" spans="1:12" s="5" customFormat="1" x14ac:dyDescent="0.25">
      <c r="A38" s="25" t="s">
        <v>31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8"/>
    </row>
    <row r="39" spans="1:12" s="5" customFormat="1" x14ac:dyDescent="0.25">
      <c r="A39" s="21" t="s">
        <v>46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8"/>
    </row>
    <row r="40" spans="1:12" s="5" customFormat="1" x14ac:dyDescent="0.25">
      <c r="A40" s="17" t="s">
        <v>47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8"/>
    </row>
    <row r="41" spans="1:12" s="5" customFormat="1" x14ac:dyDescent="0.25">
      <c r="A41" s="21" t="s">
        <v>32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8"/>
    </row>
    <row r="42" spans="1:12" s="5" customFormat="1" x14ac:dyDescent="0.25">
      <c r="A42" s="21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8"/>
    </row>
    <row r="43" spans="1:12" s="5" customFormat="1" ht="15.75" thickBot="1" x14ac:dyDescent="0.3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8"/>
    </row>
    <row r="44" spans="1:12" s="5" customFormat="1" x14ac:dyDescent="0.25"/>
    <row r="45" spans="1:12" s="5" customFormat="1" x14ac:dyDescent="0.25"/>
    <row r="46" spans="1:12" s="5" customFormat="1" x14ac:dyDescent="0.25"/>
    <row r="47" spans="1:12" s="5" customFormat="1" x14ac:dyDescent="0.25"/>
    <row r="48" spans="1:12" s="5" customFormat="1" x14ac:dyDescent="0.25"/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57" s="5" customFormat="1" x14ac:dyDescent="0.25"/>
    <row r="58" s="5" customFormat="1" x14ac:dyDescent="0.25"/>
    <row r="59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</sheetData>
  <sheetProtection algorithmName="SHA-512" hashValue="OCHd9OBI6xBpx/EKJFS5q5MtaOAMwYypkqKoWDHJkiptBTPJFVDEezVkXQpVL8XkEwL/orYJziLN6qj35c1k/A==" saltValue="Xmdoz/bLHfGbAUrWTK6MuQ==" spinCount="100000" sheet="1" objects="1" scenarios="1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PCC3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Espinosa</dc:creator>
  <cp:lastModifiedBy>Katherine Espinosa</cp:lastModifiedBy>
  <dcterms:created xsi:type="dcterms:W3CDTF">2024-11-15T10:22:08Z</dcterms:created>
  <dcterms:modified xsi:type="dcterms:W3CDTF">2024-11-22T14:46:47Z</dcterms:modified>
</cp:coreProperties>
</file>