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\Desktop\APU_Post\"/>
    </mc:Choice>
  </mc:AlternateContent>
  <xr:revisionPtr revIDLastSave="0" documentId="8_{9B83E5A8-AE29-49F7-90B9-38D3E4DA051E}" xr6:coauthVersionLast="47" xr6:coauthVersionMax="47" xr10:uidLastSave="{00000000-0000-0000-0000-000000000000}"/>
  <bookViews>
    <workbookView xWindow="-120" yWindow="-120" windowWidth="20730" windowHeight="11160" xr2:uid="{50D5DC89-18B4-4ECD-80BA-AC0EDDEB373F}"/>
  </bookViews>
  <sheets>
    <sheet name="Format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6" i="1"/>
  <c r="I24" i="1"/>
  <c r="I25" i="1" s="1"/>
  <c r="I20" i="1"/>
  <c r="I21" i="1" s="1"/>
  <c r="I28" i="1" s="1"/>
  <c r="I16" i="1"/>
  <c r="I15" i="1"/>
  <c r="I17" i="1" s="1"/>
  <c r="I12" i="1"/>
  <c r="G12" i="1"/>
  <c r="I11" i="1"/>
  <c r="I13" i="1" s="1"/>
  <c r="E7" i="1"/>
  <c r="I29" i="1" l="1"/>
  <c r="I30" i="1" s="1"/>
  <c r="I7" i="1" s="1"/>
</calcChain>
</file>

<file path=xl/sharedStrings.xml><?xml version="1.0" encoding="utf-8"?>
<sst xmlns="http://schemas.openxmlformats.org/spreadsheetml/2006/main" count="73" uniqueCount="59">
  <si>
    <t>ANÁLISIS DE PRECIOS UNITARIOS</t>
  </si>
  <si>
    <t>CÓDIGO:</t>
  </si>
  <si>
    <t>ACTIVIDAD:</t>
  </si>
  <si>
    <t>Unidad:</t>
  </si>
  <si>
    <t>Área total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</si>
  <si>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</si>
  <si>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t>Costo Unitario:</t>
  </si>
  <si>
    <t>C</t>
  </si>
  <si>
    <t>Clave</t>
  </si>
  <si>
    <t>Descripción</t>
  </si>
  <si>
    <t>Unidad</t>
  </si>
  <si>
    <t>Cantidad</t>
  </si>
  <si>
    <t>Rendimiento</t>
  </si>
  <si>
    <t>Valor Unitario</t>
  </si>
  <si>
    <t>Total</t>
  </si>
  <si>
    <t>Mano de obra</t>
  </si>
  <si>
    <t>Total de Mano de Obra</t>
  </si>
  <si>
    <t>Materiales</t>
  </si>
  <si>
    <t>Total de Materiales</t>
  </si>
  <si>
    <t>Herramienta</t>
  </si>
  <si>
    <t>HERR</t>
  </si>
  <si>
    <t>HERAMIENTAS EN GENERAL</t>
  </si>
  <si>
    <t>(%)mo</t>
  </si>
  <si>
    <t>Total de Herramientas</t>
  </si>
  <si>
    <t>Equipo/Maquinaria</t>
  </si>
  <si>
    <t>Costo Directo</t>
  </si>
  <si>
    <t>Costo Indirecto (0% CD)</t>
  </si>
  <si>
    <t>Precio Unitario</t>
  </si>
  <si>
    <t>BASE DE DATOS PARA CÁLCULOS DE ANÁLISIS DE PRECIOS UNITARIOS</t>
  </si>
  <si>
    <t>MATERIALES</t>
  </si>
  <si>
    <t>Código</t>
  </si>
  <si>
    <t>Valor unitario</t>
  </si>
  <si>
    <t>MAT01</t>
  </si>
  <si>
    <t>CEMENTO</t>
  </si>
  <si>
    <t>sacos</t>
  </si>
  <si>
    <t>MAT02</t>
  </si>
  <si>
    <t>ARENA</t>
  </si>
  <si>
    <t>m3</t>
  </si>
  <si>
    <t>MAT03</t>
  </si>
  <si>
    <t>GRAVA</t>
  </si>
  <si>
    <t>MAT04</t>
  </si>
  <si>
    <t>BLOQUES 6"</t>
  </si>
  <si>
    <t>MAT05</t>
  </si>
  <si>
    <t>BLOQUES 4"</t>
  </si>
  <si>
    <t>MAT06</t>
  </si>
  <si>
    <t>ACERO N°4</t>
  </si>
  <si>
    <t xml:space="preserve">barras </t>
  </si>
  <si>
    <t>MAT07</t>
  </si>
  <si>
    <t>ACERO N°3</t>
  </si>
  <si>
    <t>MAT08</t>
  </si>
  <si>
    <t>MADERA</t>
  </si>
  <si>
    <t>MAT09</t>
  </si>
  <si>
    <t>CUADROS</t>
  </si>
  <si>
    <t>MANO DE OBRA</t>
  </si>
  <si>
    <t>MO02</t>
  </si>
  <si>
    <t>ALBAÑIL</t>
  </si>
  <si>
    <t>hr</t>
  </si>
  <si>
    <t>MO01</t>
  </si>
  <si>
    <t>AYUDANTE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</si>
</sst>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540A]#,##0.00"/>
    <numFmt numFmtId="165" formatCode="0.000"/>
    <numFmt numFmtId="166" formatCode="[$$-1009]#,##0.0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/>
    <xf numFmtId="164" fontId="5" fillId="3" borderId="0" xfId="1" applyNumberFormat="1" applyFont="1" applyFill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center"/>
    </xf>
    <xf numFmtId="2" fontId="1" fillId="2" borderId="0" xfId="1" applyNumberForma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4" fontId="1" fillId="2" borderId="0" xfId="1" applyNumberFormat="1" applyFill="1" applyAlignment="1">
      <alignment horizontal="center"/>
    </xf>
    <xf numFmtId="0" fontId="9" fillId="2" borderId="0" xfId="1" applyFont="1" applyFill="1" applyAlignment="1">
      <alignment horizontal="right"/>
    </xf>
    <xf numFmtId="164" fontId="10" fillId="2" borderId="0" xfId="1" applyNumberFormat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164" fontId="9" fillId="2" borderId="0" xfId="1" applyNumberFormat="1" applyFont="1" applyFill="1" applyAlignment="1">
      <alignment horizontal="center"/>
    </xf>
    <xf numFmtId="0" fontId="1" fillId="2" borderId="0" xfId="1" applyFill="1" applyAlignment="1">
      <alignment horizontal="left"/>
    </xf>
    <xf numFmtId="164" fontId="3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164" fontId="10" fillId="3" borderId="0" xfId="1" applyNumberFormat="1" applyFont="1" applyFill="1" applyAlignment="1">
      <alignment horizontal="center"/>
    </xf>
    <xf numFmtId="0" fontId="1" fillId="2" borderId="2" xfId="1" applyFill="1" applyBorder="1"/>
    <xf numFmtId="0" fontId="7" fillId="2" borderId="2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0" fontId="12" fillId="2" borderId="0" xfId="1" applyFont="1" applyFill="1"/>
    <xf numFmtId="0" fontId="7" fillId="2" borderId="0" xfId="1" applyFont="1" applyFill="1"/>
    <xf numFmtId="0" fontId="2" fillId="2" borderId="0" xfId="1" applyFont="1" applyFill="1"/>
    <xf numFmtId="164" fontId="10" fillId="2" borderId="0" xfId="1" applyNumberFormat="1" applyFont="1" applyFill="1"/>
    <xf numFmtId="0" fontId="13" fillId="5" borderId="3" xfId="1" applyFont="1" applyFill="1" applyBorder="1"/>
    <xf numFmtId="0" fontId="13" fillId="5" borderId="4" xfId="1" applyFont="1" applyFill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1" fontId="1" fillId="2" borderId="0" xfId="1" applyNumberFormat="1" applyFill="1" applyAlignment="1">
      <alignment horizontal="center"/>
    </xf>
    <xf numFmtId="166" fontId="1" fillId="2" borderId="0" xfId="1" applyNumberFormat="1" applyFill="1" applyAlignment="1">
      <alignment horizontal="center"/>
    </xf>
    <xf numFmtId="167" fontId="1" fillId="2" borderId="0" xfId="1" applyNumberFormat="1" applyFill="1" applyAlignment="1">
      <alignment horizontal="center"/>
    </xf>
  </cellXfs>
  <cellStyles count="2">
    <cellStyle name="Normal" xfId="0" builtinId="0"/>
    <cellStyle name="Normal 4" xfId="1" xr:uid="{C2BCBDD8-D6A3-4C96-917E-FC82EC526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137584</xdr:colOff>
      <xdr:row>48</xdr:row>
      <xdr:rowOff>42333</xdr:rowOff>
    </xdr:from>
    <xdr:to>
      <xdr:col>8</xdr:col>
      <xdr:colOff>317501</xdr:colOff>
      <xdr:row>49</xdr:row>
      <xdr:rowOff>148166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6447E3D-C037-417F-9E4F-60FA396DACFC}"/>
            </a:ext>
          </a:extLst>
        </xdr:cNvPr>
        <xdr:cNvSpPr/>
      </xdr:nvSpPr>
      <xdr:spPr>
        <a:xfrm>
          <a:off x="5881159" y="8843433"/>
          <a:ext cx="1961092" cy="29633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419" sz="1100"/>
            <a:t>Incluir prestaciones laborales</a:t>
          </a:r>
        </a:p>
      </xdr:txBody>
    </xdr:sp>
    <xdr:clientData/>
  </xdr:twoCellAnchor>
  <xdr:twoCellAnchor>
    <xdr:from>
      <xdr:col>6</xdr:col>
      <xdr:colOff>148166</xdr:colOff>
      <xdr:row>36</xdr:row>
      <xdr:rowOff>0</xdr:rowOff>
    </xdr:from>
    <xdr:to>
      <xdr:col>8</xdr:col>
      <xdr:colOff>328083</xdr:colOff>
      <xdr:row>37</xdr:row>
      <xdr:rowOff>105833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E3375F9-11C1-4726-B033-2FC864E14ECF}"/>
            </a:ext>
          </a:extLst>
        </xdr:cNvPr>
        <xdr:cNvSpPr/>
      </xdr:nvSpPr>
      <xdr:spPr>
        <a:xfrm>
          <a:off x="5891741" y="6505575"/>
          <a:ext cx="1961092" cy="29633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419" sz="1100"/>
            <a:t>Incluir IVA (Valor</a:t>
          </a:r>
          <a:r>
            <a:rPr lang="es-419" sz="1100" baseline="0"/>
            <a:t> Añadido)</a:t>
          </a:r>
          <a:endParaRPr lang="es-419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BDCE-BED2-4A6A-B15F-6407DEBF0E0F}">
  <dimension ref="A3:I50"/>
  <sheetViews>
    <sheetView tabSelected="1" zoomScale="90" zoomScaleNormal="90" workbookViewId="0">
      <selection activeCell="K24" sqref="K24"/>
    </sheetView>
  </sheetViews>
  <sheetFormatPr baseColWidth="10" defaultRowHeight="15" x14ac:dyDescent="0.25"/>
  <cols>
    <col min="1" max="3" width="11.42578125" style="2"/>
    <col min="4" max="4" width="25.5703125" style="2" customWidth="1"/>
    <col min="5" max="5" width="15.5703125" style="2" bestFit="1" customWidth="1"/>
    <col min="6" max="6" width="14.140625" style="2" customWidth="1"/>
    <col min="7" max="7" width="12.42578125" style="2" customWidth="1"/>
    <col min="8" max="8" width="14.28515625" style="2" customWidth="1"/>
    <col min="9" max="16384" width="11.42578125" style="2"/>
  </cols>
  <sheetData>
    <row r="3" spans="2:9" ht="15.75" x14ac:dyDescent="0.25">
      <c r="B3" s="1" t="s">
        <v>0</v>
      </c>
      <c r="C3" s="1"/>
      <c r="D3" s="1"/>
      <c r="E3" s="1"/>
      <c r="F3" s="1"/>
      <c r="G3" s="1"/>
      <c r="H3" s="1"/>
      <c r="I3" s="1"/>
    </row>
    <row r="4" spans="2:9" ht="6" customHeight="1" x14ac:dyDescent="0.25">
      <c r="C4" s="3"/>
      <c r="D4" s="3"/>
      <c r="E4" s="3"/>
      <c r="F4" s="3"/>
      <c r="G4" s="3"/>
      <c r="H4" s="3"/>
      <c r="I4" s="3"/>
    </row>
    <row r="5" spans="2:9" x14ac:dyDescent="0.25">
      <c r="B5" s="4" t="s">
        <v>1</v>
      </c>
      <c r="C5" s="4"/>
      <c r="D5" s="4"/>
      <c r="E5" s="4"/>
      <c r="F5" s="4"/>
      <c r="G5" s="4"/>
      <c r="H5" s="5"/>
      <c r="I5" s="6"/>
    </row>
    <row r="6" spans="2:9" x14ac:dyDescent="0.25">
      <c r="B6" s="5" t="s">
        <v>2</v>
      </c>
      <c r="C6" s="4"/>
      <c r="D6" s="5"/>
      <c r="E6" s="4"/>
      <c r="F6" s="4"/>
      <c r="G6" s="4"/>
      <c r="H6" s="4" t="s">
        <v>3</v>
      </c>
      <c r="I6" s="7"/>
    </row>
    <row r="7" spans="2:9" ht="17.25" x14ac:dyDescent="0.25">
      <c r="C7" s="8" t="s">
        <v>4</v>
      </c>
      <c r="D7" s="8"/>
      <c r="E7" s="9">
        <f>14.82+3.08</f>
        <v>17.899999999999999</v>
      </c>
      <c r="F7" s="9" t="s">
        <v>5</v>
      </c>
      <c r="G7" s="4"/>
      <c r="H7" s="4" t="s">
        <v>6</v>
      </c>
      <c r="I7" s="10">
        <f>+I30</f>
        <v>0</v>
      </c>
    </row>
    <row r="8" spans="2:9" ht="6" customHeight="1" x14ac:dyDescent="0.25">
      <c r="B8" s="11"/>
      <c r="C8" s="12"/>
      <c r="D8" s="12"/>
      <c r="E8" s="12"/>
      <c r="F8" s="12"/>
      <c r="G8" s="12"/>
      <c r="H8" s="12"/>
      <c r="I8" s="12"/>
    </row>
    <row r="9" spans="2:9" x14ac:dyDescent="0.25"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</row>
    <row r="10" spans="2:9" x14ac:dyDescent="0.25">
      <c r="B10" s="14" t="s">
        <v>15</v>
      </c>
      <c r="D10" s="15"/>
      <c r="E10" s="16"/>
      <c r="F10" s="16"/>
      <c r="G10" s="16"/>
      <c r="H10" s="16"/>
      <c r="I10" s="16"/>
    </row>
    <row r="11" spans="2:9" x14ac:dyDescent="0.25">
      <c r="D11" s="17"/>
      <c r="E11" s="18"/>
      <c r="F11" s="19">
        <v>0</v>
      </c>
      <c r="G11" s="20">
        <v>0</v>
      </c>
      <c r="H11" s="21">
        <v>0</v>
      </c>
      <c r="I11" s="21">
        <f>+H11*F11</f>
        <v>0</v>
      </c>
    </row>
    <row r="12" spans="2:9" x14ac:dyDescent="0.25">
      <c r="D12" s="17"/>
      <c r="E12" s="18"/>
      <c r="F12" s="19">
        <v>0</v>
      </c>
      <c r="G12" s="20">
        <f>+G11</f>
        <v>0</v>
      </c>
      <c r="H12" s="21">
        <v>0</v>
      </c>
      <c r="I12" s="21">
        <f>+H12*F12</f>
        <v>0</v>
      </c>
    </row>
    <row r="13" spans="2:9" ht="15.75" x14ac:dyDescent="0.25">
      <c r="D13" s="22" t="s">
        <v>16</v>
      </c>
      <c r="E13" s="22"/>
      <c r="F13" s="22"/>
      <c r="G13" s="22"/>
      <c r="H13" s="22"/>
      <c r="I13" s="23">
        <f>+I11+I12</f>
        <v>0</v>
      </c>
    </row>
    <row r="14" spans="2:9" x14ac:dyDescent="0.25">
      <c r="B14" s="14" t="s">
        <v>17</v>
      </c>
      <c r="D14" s="17"/>
      <c r="E14" s="16"/>
      <c r="F14" s="16"/>
      <c r="G14" s="16"/>
      <c r="H14" s="16"/>
      <c r="I14" s="16"/>
    </row>
    <row r="15" spans="2:9" x14ac:dyDescent="0.25">
      <c r="E15" s="18"/>
      <c r="F15" s="19">
        <v>0</v>
      </c>
      <c r="G15" s="20">
        <v>0</v>
      </c>
      <c r="H15" s="21">
        <v>0</v>
      </c>
      <c r="I15" s="21">
        <f t="shared" ref="I15:I16" si="0">+H15*F15</f>
        <v>0</v>
      </c>
    </row>
    <row r="16" spans="2:9" x14ac:dyDescent="0.25">
      <c r="E16" s="18"/>
      <c r="F16" s="19">
        <v>0</v>
      </c>
      <c r="G16" s="20">
        <v>0</v>
      </c>
      <c r="H16" s="21">
        <v>0</v>
      </c>
      <c r="I16" s="21">
        <f t="shared" si="0"/>
        <v>0</v>
      </c>
    </row>
    <row r="17" spans="1:9" ht="15.75" x14ac:dyDescent="0.25">
      <c r="D17" s="22" t="s">
        <v>18</v>
      </c>
      <c r="E17" s="22"/>
      <c r="F17" s="22"/>
      <c r="G17" s="22"/>
      <c r="H17" s="22"/>
      <c r="I17" s="24">
        <f>+SUM(I15:I16)</f>
        <v>0</v>
      </c>
    </row>
    <row r="18" spans="1:9" ht="15.75" x14ac:dyDescent="0.25">
      <c r="D18" s="25"/>
      <c r="E18" s="25"/>
      <c r="F18" s="25"/>
      <c r="G18" s="25"/>
      <c r="H18" s="25"/>
      <c r="I18" s="26"/>
    </row>
    <row r="19" spans="1:9" x14ac:dyDescent="0.25">
      <c r="B19" s="14" t="s">
        <v>19</v>
      </c>
      <c r="D19" s="15"/>
      <c r="E19" s="16"/>
      <c r="F19" s="16"/>
      <c r="G19" s="16"/>
      <c r="H19" s="16"/>
      <c r="I19" s="16"/>
    </row>
    <row r="20" spans="1:9" x14ac:dyDescent="0.25">
      <c r="C20" s="2" t="s">
        <v>20</v>
      </c>
      <c r="D20" s="17" t="s">
        <v>21</v>
      </c>
      <c r="E20" s="18" t="s">
        <v>22</v>
      </c>
      <c r="F20" s="19">
        <v>0</v>
      </c>
      <c r="G20" s="20">
        <v>0</v>
      </c>
      <c r="H20" s="21">
        <v>0</v>
      </c>
      <c r="I20" s="21">
        <f t="shared" ref="I20" si="1">+H20*F20</f>
        <v>0</v>
      </c>
    </row>
    <row r="21" spans="1:9" ht="15.75" x14ac:dyDescent="0.25">
      <c r="D21" s="22" t="s">
        <v>23</v>
      </c>
      <c r="E21" s="22"/>
      <c r="F21" s="22"/>
      <c r="G21" s="22"/>
      <c r="H21" s="22"/>
      <c r="I21" s="23">
        <f>+I20</f>
        <v>0</v>
      </c>
    </row>
    <row r="22" spans="1:9" ht="6" customHeight="1" x14ac:dyDescent="0.25"/>
    <row r="23" spans="1:9" x14ac:dyDescent="0.25">
      <c r="B23" s="14" t="s">
        <v>24</v>
      </c>
      <c r="D23" s="15"/>
      <c r="E23" s="16"/>
      <c r="F23" s="16"/>
      <c r="G23" s="16"/>
      <c r="H23" s="16"/>
      <c r="I23" s="16"/>
    </row>
    <row r="24" spans="1:9" x14ac:dyDescent="0.25">
      <c r="D24" s="17"/>
      <c r="E24" s="18"/>
      <c r="F24" s="19">
        <v>0</v>
      </c>
      <c r="G24" s="20">
        <v>0</v>
      </c>
      <c r="H24" s="21">
        <v>0</v>
      </c>
      <c r="I24" s="21">
        <f t="shared" ref="I24" si="2">+H24*F24</f>
        <v>0</v>
      </c>
    </row>
    <row r="25" spans="1:9" ht="15.75" x14ac:dyDescent="0.25">
      <c r="D25" s="22" t="s">
        <v>23</v>
      </c>
      <c r="E25" s="22"/>
      <c r="F25" s="22"/>
      <c r="G25" s="22"/>
      <c r="H25" s="22"/>
      <c r="I25" s="23">
        <f>+I24</f>
        <v>0</v>
      </c>
    </row>
    <row r="26" spans="1:9" ht="6" customHeight="1" x14ac:dyDescent="0.25"/>
    <row r="27" spans="1:9" ht="6" customHeight="1" x14ac:dyDescent="0.25"/>
    <row r="28" spans="1:9" x14ac:dyDescent="0.25">
      <c r="D28" s="27" t="s">
        <v>25</v>
      </c>
      <c r="E28" s="27"/>
      <c r="F28" s="27"/>
      <c r="I28" s="28">
        <f>+I21+I17+I13+I25</f>
        <v>0</v>
      </c>
    </row>
    <row r="29" spans="1:9" x14ac:dyDescent="0.25">
      <c r="D29" s="27" t="s">
        <v>26</v>
      </c>
      <c r="E29" s="27"/>
      <c r="F29" s="27"/>
      <c r="I29" s="21">
        <f>+I28*0.3</f>
        <v>0</v>
      </c>
    </row>
    <row r="30" spans="1:9" ht="15.75" x14ac:dyDescent="0.25">
      <c r="D30" s="29" t="s">
        <v>27</v>
      </c>
      <c r="E30" s="30"/>
      <c r="F30" s="30"/>
      <c r="G30" s="30"/>
      <c r="H30" s="30"/>
      <c r="I30" s="31">
        <f>+I28+I29</f>
        <v>0</v>
      </c>
    </row>
    <row r="31" spans="1:9" ht="16.5" thickBot="1" x14ac:dyDescent="0.3">
      <c r="A31" s="32"/>
      <c r="B31" s="32"/>
      <c r="C31" s="32"/>
      <c r="D31" s="33"/>
      <c r="E31" s="34"/>
      <c r="F31" s="34"/>
      <c r="G31" s="34"/>
      <c r="H31" s="34"/>
      <c r="I31" s="35"/>
    </row>
    <row r="32" spans="1:9" ht="16.5" thickTop="1" x14ac:dyDescent="0.25">
      <c r="D32" s="36"/>
      <c r="E32" s="37"/>
      <c r="F32" s="37"/>
      <c r="G32" s="37"/>
      <c r="H32" s="37"/>
      <c r="I32" s="23"/>
    </row>
    <row r="33" spans="2:9" ht="21" x14ac:dyDescent="0.35">
      <c r="B33" s="38" t="s">
        <v>28</v>
      </c>
      <c r="E33" s="39"/>
      <c r="F33" s="40"/>
      <c r="G33" s="40"/>
      <c r="H33" s="40"/>
      <c r="I33" s="41"/>
    </row>
    <row r="34" spans="2:9" x14ac:dyDescent="0.25">
      <c r="B34" s="14" t="s">
        <v>29</v>
      </c>
    </row>
    <row r="35" spans="2:9" ht="15.75" x14ac:dyDescent="0.25">
      <c r="B35" s="42" t="s">
        <v>30</v>
      </c>
      <c r="C35" s="43" t="s">
        <v>17</v>
      </c>
      <c r="D35" s="43"/>
      <c r="E35" s="43" t="s">
        <v>10</v>
      </c>
      <c r="F35" s="44" t="s">
        <v>31</v>
      </c>
      <c r="G35" s="45"/>
    </row>
    <row r="36" spans="2:9" x14ac:dyDescent="0.25">
      <c r="B36" s="2" t="s">
        <v>32</v>
      </c>
      <c r="C36" s="14" t="s">
        <v>33</v>
      </c>
      <c r="D36" s="46"/>
      <c r="E36" s="18" t="s">
        <v>34</v>
      </c>
      <c r="F36" s="47">
        <f>8.95*1.07</f>
        <v>9.5764999999999993</v>
      </c>
      <c r="G36" s="47"/>
    </row>
    <row r="37" spans="2:9" x14ac:dyDescent="0.25">
      <c r="B37" s="2" t="s">
        <v>35</v>
      </c>
      <c r="C37" s="14" t="s">
        <v>36</v>
      </c>
      <c r="D37" s="18"/>
      <c r="E37" s="18" t="s">
        <v>37</v>
      </c>
      <c r="F37" s="47">
        <v>18</v>
      </c>
      <c r="G37" s="47"/>
    </row>
    <row r="38" spans="2:9" x14ac:dyDescent="0.25">
      <c r="B38" s="2" t="s">
        <v>38</v>
      </c>
      <c r="C38" s="14" t="s">
        <v>39</v>
      </c>
      <c r="D38" s="18"/>
      <c r="E38" s="18" t="s">
        <v>37</v>
      </c>
      <c r="F38" s="47">
        <v>18</v>
      </c>
      <c r="G38" s="47"/>
    </row>
    <row r="39" spans="2:9" x14ac:dyDescent="0.25">
      <c r="B39" s="2" t="s">
        <v>40</v>
      </c>
      <c r="C39" s="14" t="s">
        <v>41</v>
      </c>
      <c r="D39" s="18"/>
      <c r="E39" s="18" t="s">
        <v>10</v>
      </c>
      <c r="F39" s="47">
        <v>1.02</v>
      </c>
      <c r="G39" s="18"/>
    </row>
    <row r="40" spans="2:9" x14ac:dyDescent="0.25">
      <c r="B40" s="2" t="s">
        <v>42</v>
      </c>
      <c r="C40" s="14" t="s">
        <v>43</v>
      </c>
      <c r="D40" s="18"/>
      <c r="E40" s="18" t="s">
        <v>10</v>
      </c>
      <c r="F40" s="47">
        <f>0.75*1.07</f>
        <v>0.80249999999999999</v>
      </c>
      <c r="G40" s="18"/>
    </row>
    <row r="41" spans="2:9" x14ac:dyDescent="0.25">
      <c r="B41" s="2" t="s">
        <v>44</v>
      </c>
      <c r="C41" s="14" t="s">
        <v>45</v>
      </c>
      <c r="D41" s="46"/>
      <c r="E41" s="18" t="s">
        <v>46</v>
      </c>
      <c r="F41" s="47">
        <f>8.75*1.03</f>
        <v>9.0125000000000011</v>
      </c>
      <c r="G41" s="47"/>
    </row>
    <row r="42" spans="2:9" x14ac:dyDescent="0.25">
      <c r="B42" s="2" t="s">
        <v>47</v>
      </c>
      <c r="C42" s="14" t="s">
        <v>48</v>
      </c>
      <c r="D42" s="18"/>
      <c r="E42" s="18" t="s">
        <v>46</v>
      </c>
      <c r="F42" s="47">
        <f>4.92*1.07</f>
        <v>5.2644000000000002</v>
      </c>
      <c r="G42" s="47"/>
    </row>
    <row r="43" spans="2:9" x14ac:dyDescent="0.25">
      <c r="B43" s="2" t="s">
        <v>49</v>
      </c>
      <c r="C43" s="14" t="s">
        <v>50</v>
      </c>
      <c r="D43" s="18"/>
      <c r="E43" s="18" t="s">
        <v>10</v>
      </c>
      <c r="F43" s="47">
        <f>11.4*1.07</f>
        <v>12.198</v>
      </c>
      <c r="G43" s="18"/>
    </row>
    <row r="44" spans="2:9" x14ac:dyDescent="0.25">
      <c r="B44" s="2" t="s">
        <v>51</v>
      </c>
      <c r="C44" s="14" t="s">
        <v>52</v>
      </c>
      <c r="D44" s="18"/>
      <c r="E44" s="18" t="s">
        <v>10</v>
      </c>
      <c r="F44" s="47">
        <f>5.83*1.07</f>
        <v>6.2381000000000002</v>
      </c>
      <c r="G44" s="18"/>
    </row>
    <row r="45" spans="2:9" x14ac:dyDescent="0.25">
      <c r="C45" s="14"/>
      <c r="D45" s="48"/>
      <c r="E45" s="18"/>
      <c r="F45" s="47"/>
      <c r="G45" s="18"/>
    </row>
    <row r="47" spans="2:9" x14ac:dyDescent="0.25">
      <c r="B47" s="14" t="s">
        <v>53</v>
      </c>
    </row>
    <row r="48" spans="2:9" ht="15.75" x14ac:dyDescent="0.25">
      <c r="B48" s="42" t="s">
        <v>30</v>
      </c>
      <c r="C48" s="43" t="s">
        <v>9</v>
      </c>
      <c r="D48" s="43"/>
      <c r="E48" s="43" t="s">
        <v>10</v>
      </c>
      <c r="F48" s="44" t="s">
        <v>31</v>
      </c>
      <c r="G48" s="45"/>
    </row>
    <row r="49" spans="2:6" x14ac:dyDescent="0.25">
      <c r="B49" s="2" t="s">
        <v>54</v>
      </c>
      <c r="C49" s="17" t="s">
        <v>55</v>
      </c>
      <c r="D49" s="18"/>
      <c r="E49" s="18" t="s">
        <v>56</v>
      </c>
      <c r="F49" s="21">
        <v>10.5</v>
      </c>
    </row>
    <row r="50" spans="2:6" x14ac:dyDescent="0.25">
      <c r="B50" s="2" t="s">
        <v>57</v>
      </c>
      <c r="C50" s="17" t="s">
        <v>58</v>
      </c>
      <c r="D50" s="18"/>
      <c r="E50" s="18" t="s">
        <v>56</v>
      </c>
      <c r="F50" s="21">
        <v>7.5</v>
      </c>
    </row>
  </sheetData>
  <mergeCells count="11">
    <mergeCell ref="D21:H21"/>
    <mergeCell ref="D25:H25"/>
    <mergeCell ref="D28:F28"/>
    <mergeCell ref="D29:F29"/>
    <mergeCell ref="D30:H30"/>
    <mergeCell ref="B3:I3"/>
    <mergeCell ref="C4:I4"/>
    <mergeCell ref="C7:D7"/>
    <mergeCell ref="C8:I8"/>
    <mergeCell ref="D13:H13"/>
    <mergeCell ref="D17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Espinosa</dc:creator>
  <cp:lastModifiedBy>Katherine Espinosa</cp:lastModifiedBy>
  <dcterms:created xsi:type="dcterms:W3CDTF">2025-03-25T13:14:52Z</dcterms:created>
  <dcterms:modified xsi:type="dcterms:W3CDTF">2025-03-25T13:15:26Z</dcterms:modified>
</cp:coreProperties>
</file>